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2 - Cuartos\Plan 09\PUBLICAR\"/>
    </mc:Choice>
  </mc:AlternateContent>
  <xr:revisionPtr revIDLastSave="0" documentId="13_ncr:1_{E92AD77D-28F3-4353-A3D6-11B5713CE081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CE3" sheetId="29" r:id="rId1"/>
  </sheets>
  <calcPr calcId="191029"/>
</workbook>
</file>

<file path=xl/calcChain.xml><?xml version="1.0" encoding="utf-8"?>
<calcChain xmlns="http://schemas.openxmlformats.org/spreadsheetml/2006/main">
  <c r="F49" i="29" l="1"/>
  <c r="F48" i="29"/>
  <c r="F47" i="29"/>
  <c r="F46" i="29"/>
  <c r="F45" i="29"/>
  <c r="F44" i="29"/>
  <c r="F43" i="29"/>
  <c r="F42" i="29"/>
  <c r="F41" i="29"/>
  <c r="G29" i="29" l="1"/>
  <c r="G30" i="29"/>
  <c r="G31" i="29"/>
  <c r="G32" i="29"/>
  <c r="G33" i="29"/>
  <c r="G34" i="29"/>
  <c r="G35" i="29"/>
  <c r="G36" i="29"/>
  <c r="G37" i="29"/>
  <c r="G28" i="29"/>
  <c r="G19" i="29"/>
  <c r="G20" i="29"/>
  <c r="G21" i="29"/>
  <c r="G22" i="29"/>
  <c r="G23" i="29"/>
  <c r="G24" i="29"/>
  <c r="G25" i="29"/>
  <c r="G26" i="29"/>
  <c r="G18" i="29"/>
  <c r="G9" i="29"/>
  <c r="G10" i="29"/>
  <c r="G11" i="29"/>
  <c r="G12" i="29"/>
  <c r="G13" i="29"/>
  <c r="G14" i="29"/>
  <c r="G15" i="29"/>
  <c r="G16" i="29"/>
  <c r="F9" i="29"/>
  <c r="F10" i="29"/>
  <c r="F11" i="29"/>
  <c r="F12" i="29"/>
  <c r="F13" i="29"/>
  <c r="F14" i="29"/>
  <c r="F15" i="29"/>
  <c r="F16" i="29"/>
  <c r="F18" i="29"/>
  <c r="F19" i="29"/>
  <c r="F20" i="29"/>
  <c r="F21" i="29"/>
  <c r="F22" i="29"/>
  <c r="F23" i="29"/>
  <c r="F24" i="29"/>
  <c r="F25" i="29"/>
  <c r="F26" i="29"/>
  <c r="F28" i="29"/>
  <c r="F29" i="29"/>
  <c r="F30" i="29"/>
  <c r="F31" i="29"/>
  <c r="F32" i="29"/>
  <c r="F33" i="29"/>
  <c r="F34" i="29"/>
  <c r="F35" i="29"/>
  <c r="F36" i="29"/>
  <c r="F37" i="29"/>
  <c r="G8" i="29"/>
  <c r="F8" i="29"/>
  <c r="D38" i="29"/>
  <c r="C38" i="29"/>
  <c r="D27" i="29"/>
  <c r="C27" i="29"/>
  <c r="G38" i="29" l="1"/>
  <c r="F50" i="29"/>
  <c r="G27" i="29"/>
  <c r="G17" i="29"/>
  <c r="D17" i="29"/>
  <c r="C17" i="29"/>
  <c r="C50" i="29"/>
  <c r="E37" i="29"/>
  <c r="E36" i="29"/>
  <c r="E35" i="29"/>
  <c r="E34" i="29"/>
  <c r="E33" i="29"/>
  <c r="E32" i="29"/>
  <c r="E31" i="29"/>
  <c r="E30" i="29"/>
  <c r="E29" i="29"/>
  <c r="E28" i="29"/>
  <c r="E18" i="29"/>
  <c r="E26" i="29"/>
  <c r="E25" i="29"/>
  <c r="E24" i="29"/>
  <c r="E23" i="29"/>
  <c r="E22" i="29"/>
  <c r="E21" i="29"/>
  <c r="E20" i="29"/>
  <c r="E19" i="29"/>
  <c r="E16" i="29"/>
  <c r="E15" i="29"/>
  <c r="E14" i="29"/>
  <c r="E13" i="29"/>
  <c r="E12" i="29"/>
  <c r="E11" i="29"/>
  <c r="E10" i="29"/>
  <c r="E9" i="29"/>
  <c r="E8" i="29"/>
  <c r="E38" i="29" l="1"/>
  <c r="E27" i="29"/>
  <c r="G39" i="29"/>
  <c r="F51" i="29" s="1"/>
  <c r="F52" i="29" s="1"/>
  <c r="E17" i="29"/>
  <c r="E39" i="29" l="1"/>
  <c r="F38" i="29"/>
</calcChain>
</file>

<file path=xl/sharedStrings.xml><?xml version="1.0" encoding="utf-8"?>
<sst xmlns="http://schemas.openxmlformats.org/spreadsheetml/2006/main" count="78" uniqueCount="64">
  <si>
    <t>CARGA MAXIMA</t>
  </si>
  <si>
    <t>CARGA MEDIA</t>
  </si>
  <si>
    <t>CARGA MINIMA</t>
  </si>
  <si>
    <t>ALGEBRA</t>
  </si>
  <si>
    <t>GEOMETRIA Y TRIGONOMETRIA</t>
  </si>
  <si>
    <t>CREDITOS</t>
  </si>
  <si>
    <t>GEOMETRIA ANALITICA</t>
  </si>
  <si>
    <t>FISICA II</t>
  </si>
  <si>
    <t>COMPUTACION BASICA I</t>
  </si>
  <si>
    <t>EXPRESION ORAL Y ESCRITA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</si>
  <si>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</si>
  <si>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</si>
  <si>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</si>
  <si>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</si>
  <si>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</si>
  <si>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</si>
  <si>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</si>
  <si>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</si>
  <si>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</si>
  <si>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</si>
  <si>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</si>
  <si>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</si>
  <si>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</si>
  <si>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FISICA I</t>
  </si>
  <si>
    <t>QUIMICA I</t>
  </si>
  <si>
    <t>INGLES III</t>
  </si>
  <si>
    <t>COMUNICACION CIENTIFICA</t>
  </si>
  <si>
    <t>DIBUJO TECNICO I</t>
  </si>
  <si>
    <t>TOTAL DE CREDITOS</t>
  </si>
  <si>
    <t>CALCULO DIFERENCIAL</t>
  </si>
  <si>
    <t>QUIMICA II</t>
  </si>
  <si>
    <t>INGLES IV</t>
  </si>
  <si>
    <t>DIBUJO TECNICO II</t>
  </si>
  <si>
    <t xml:space="preserve">S I S T E M A S    D E C O N T R O L    E L E C T R I C O </t>
  </si>
  <si>
    <t>ENTORNO SOCIOECONOMICO DE MEX</t>
  </si>
  <si>
    <t>COMPONENTES ELECTRÓNICOS</t>
  </si>
  <si>
    <t>FUNDAMENTOS DE ELCTRO. DE C.C.</t>
  </si>
  <si>
    <t>PROCEDIMIENTOS INDUSTRIALES</t>
  </si>
  <si>
    <t>CIRCUITOS LÓGICOS</t>
  </si>
  <si>
    <t>FUNDAMENTOS DE ELECT. DE C.A.</t>
  </si>
  <si>
    <t>MÁQUINAS ELÉCTRICAS DE C.C. Y C.A.</t>
  </si>
  <si>
    <t>1ER. NIVEL</t>
  </si>
  <si>
    <t>2DO. NIVEL</t>
  </si>
  <si>
    <t>3ER. NIVEL</t>
  </si>
  <si>
    <t>UNIDADES DE APRENDIZAJE</t>
  </si>
  <si>
    <t>SEM</t>
  </si>
  <si>
    <t>SUBTOTAL</t>
  </si>
  <si>
    <t>4TO.  NIVEL</t>
  </si>
  <si>
    <t>TRAYECTORIA DEL ALUMNO</t>
  </si>
  <si>
    <t>CALIFICACIÓN</t>
  </si>
  <si>
    <t>ACREDITACIÓN</t>
  </si>
  <si>
    <t>ADEUDOS A RECURSAR</t>
  </si>
  <si>
    <t>CARGA TOTAL</t>
  </si>
  <si>
    <t>OPTATIVA (TECNICAS DE INVESTIGACION DE CAMPO Y COMUNICACIÓN Y LIDERAZGO)</t>
  </si>
  <si>
    <t>CREDITOS OBTENIDOS</t>
  </si>
  <si>
    <t>CALIFICACION</t>
  </si>
  <si>
    <t>OPTATIVA (HERRAMIENTAS VIRTUALES)</t>
  </si>
  <si>
    <t>CARGA ACADÉMICA</t>
  </si>
  <si>
    <t>I</t>
  </si>
  <si>
    <t>NC</t>
  </si>
  <si>
    <t>NC =</t>
  </si>
  <si>
    <t>NO CURSADA</t>
  </si>
  <si>
    <t>I =</t>
  </si>
  <si>
    <t>INCRITA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</si>
</sst>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gency FB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84">
    <xf numFmtId="0" fontId="0" fillId="0" borderId="0" xfId="0"/>
    <xf numFmtId="0" fontId="1" fillId="0" borderId="0" xfId="0" applyFont="1"/>
    <xf numFmtId="0" fontId="3" fillId="0" borderId="15" xfId="0" applyFont="1" applyBorder="1" applyAlignment="1" applyProtection="1">
      <alignment horizontal="left" vertical="center" wrapText="1"/>
    </xf>
    <xf numFmtId="0" fontId="5" fillId="0" borderId="13" xfId="0" applyFont="1" applyBorder="1" applyProtection="1"/>
    <xf numFmtId="0" fontId="1" fillId="0" borderId="13" xfId="0" applyFont="1" applyBorder="1" applyAlignment="1" applyProtection="1">
      <alignment horizontal="center"/>
    </xf>
    <xf numFmtId="0" fontId="5" fillId="0" borderId="9" xfId="0" applyFont="1" applyBorder="1" applyProtection="1"/>
    <xf numFmtId="0" fontId="1" fillId="0" borderId="9" xfId="0" applyFont="1" applyBorder="1" applyAlignment="1" applyProtection="1">
      <alignment horizontal="center"/>
    </xf>
    <xf numFmtId="0" fontId="1" fillId="3" borderId="20" xfId="0" applyFont="1" applyFill="1" applyBorder="1" applyProtection="1"/>
    <xf numFmtId="0" fontId="1" fillId="0" borderId="0" xfId="0" applyFont="1" applyProtection="1"/>
    <xf numFmtId="0" fontId="7" fillId="0" borderId="0" xfId="0" applyFont="1"/>
    <xf numFmtId="0" fontId="9" fillId="0" borderId="8" xfId="0" applyFont="1" applyBorder="1" applyProtection="1"/>
    <xf numFmtId="0" fontId="7" fillId="3" borderId="2" xfId="0" applyFont="1" applyFill="1" applyBorder="1" applyProtection="1"/>
    <xf numFmtId="0" fontId="7" fillId="0" borderId="0" xfId="0" applyFont="1" applyProtection="1"/>
    <xf numFmtId="0" fontId="3" fillId="0" borderId="9" xfId="0" applyFont="1" applyBorder="1" applyAlignment="1" applyProtection="1">
      <alignment horizontal="center"/>
    </xf>
    <xf numFmtId="0" fontId="3" fillId="0" borderId="0" xfId="0" applyFont="1"/>
    <xf numFmtId="0" fontId="11" fillId="0" borderId="13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4" fillId="0" borderId="13" xfId="0" applyFont="1" applyBorder="1" applyProtection="1">
      <protection locked="0"/>
    </xf>
    <xf numFmtId="2" fontId="4" fillId="0" borderId="0" xfId="0" applyNumberFormat="1" applyFont="1" applyProtection="1"/>
    <xf numFmtId="2" fontId="4" fillId="2" borderId="0" xfId="0" applyNumberFormat="1" applyFont="1" applyFill="1" applyProtection="1"/>
    <xf numFmtId="0" fontId="4" fillId="0" borderId="1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" fillId="4" borderId="2" xfId="0" applyFont="1" applyFill="1" applyBorder="1" applyProtection="1"/>
    <xf numFmtId="0" fontId="8" fillId="4" borderId="20" xfId="0" applyFont="1" applyFill="1" applyBorder="1" applyAlignment="1" applyProtection="1">
      <alignment horizontal="left" vertical="center"/>
    </xf>
    <xf numFmtId="0" fontId="1" fillId="4" borderId="7" xfId="0" applyFont="1" applyFill="1" applyBorder="1" applyProtection="1"/>
    <xf numFmtId="0" fontId="4" fillId="4" borderId="22" xfId="0" applyFont="1" applyFill="1" applyBorder="1" applyProtection="1"/>
    <xf numFmtId="0" fontId="4" fillId="4" borderId="26" xfId="0" applyFont="1" applyFill="1" applyBorder="1" applyProtection="1"/>
    <xf numFmtId="0" fontId="4" fillId="4" borderId="7" xfId="0" applyFont="1" applyFill="1" applyBorder="1" applyProtection="1"/>
    <xf numFmtId="0" fontId="10" fillId="0" borderId="28" xfId="0" applyFont="1" applyBorder="1" applyAlignment="1" applyProtection="1">
      <alignment vertical="top"/>
    </xf>
    <xf numFmtId="0" fontId="1" fillId="0" borderId="12" xfId="0" applyFont="1" applyBorder="1" applyProtection="1"/>
    <xf numFmtId="0" fontId="10" fillId="0" borderId="29" xfId="0" applyFont="1" applyBorder="1" applyAlignment="1" applyProtection="1">
      <alignment vertical="top"/>
    </xf>
    <xf numFmtId="0" fontId="1" fillId="0" borderId="8" xfId="0" applyFont="1" applyBorder="1" applyProtection="1"/>
    <xf numFmtId="0" fontId="3" fillId="0" borderId="15" xfId="0" applyFont="1" applyBorder="1" applyProtection="1"/>
    <xf numFmtId="0" fontId="1" fillId="4" borderId="0" xfId="0" applyFont="1" applyFill="1" applyProtection="1"/>
    <xf numFmtId="0" fontId="8" fillId="4" borderId="2" xfId="0" applyFont="1" applyFill="1" applyBorder="1" applyAlignment="1" applyProtection="1">
      <alignment horizontal="left" vertical="center"/>
    </xf>
    <xf numFmtId="0" fontId="4" fillId="4" borderId="23" xfId="0" applyFont="1" applyFill="1" applyBorder="1" applyProtection="1"/>
    <xf numFmtId="0" fontId="10" fillId="0" borderId="33" xfId="0" applyFont="1" applyBorder="1" applyAlignment="1" applyProtection="1">
      <alignment vertical="top"/>
    </xf>
    <xf numFmtId="0" fontId="1" fillId="0" borderId="15" xfId="0" applyFont="1" applyBorder="1" applyProtection="1"/>
    <xf numFmtId="0" fontId="4" fillId="4" borderId="27" xfId="0" applyFont="1" applyFill="1" applyBorder="1" applyProtection="1"/>
    <xf numFmtId="0" fontId="1" fillId="0" borderId="10" xfId="0" applyFont="1" applyBorder="1" applyProtection="1"/>
    <xf numFmtId="0" fontId="8" fillId="0" borderId="1" xfId="0" applyFont="1" applyBorder="1" applyAlignment="1" applyProtection="1">
      <alignment horizontal="left" vertical="center"/>
    </xf>
    <xf numFmtId="0" fontId="1" fillId="0" borderId="14" xfId="0" applyFont="1" applyBorder="1" applyProtection="1"/>
    <xf numFmtId="0" fontId="4" fillId="0" borderId="21" xfId="0" applyFont="1" applyBorder="1" applyProtection="1"/>
    <xf numFmtId="0" fontId="4" fillId="2" borderId="31" xfId="0" applyFont="1" applyFill="1" applyBorder="1" applyProtection="1"/>
    <xf numFmtId="0" fontId="4" fillId="0" borderId="31" xfId="0" applyFont="1" applyFill="1" applyBorder="1" applyProtection="1"/>
    <xf numFmtId="0" fontId="4" fillId="0" borderId="32" xfId="0" applyFont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left" vertical="center"/>
    </xf>
    <xf numFmtId="0" fontId="1" fillId="6" borderId="12" xfId="0" applyFont="1" applyFill="1" applyBorder="1" applyProtection="1"/>
    <xf numFmtId="0" fontId="1" fillId="6" borderId="8" xfId="0" applyFont="1" applyFill="1" applyBorder="1" applyProtection="1"/>
    <xf numFmtId="0" fontId="1" fillId="6" borderId="15" xfId="0" applyFont="1" applyFill="1" applyBorder="1" applyProtection="1"/>
    <xf numFmtId="0" fontId="1" fillId="0" borderId="2" xfId="0" applyFont="1" applyBorder="1" applyProtection="1"/>
    <xf numFmtId="0" fontId="1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2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0" fillId="7" borderId="34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 textRotation="90"/>
    </xf>
    <xf numFmtId="0" fontId="4" fillId="0" borderId="17" xfId="0" applyFont="1" applyBorder="1" applyAlignment="1" applyProtection="1">
      <alignment horizontal="center" vertical="center" textRotation="90"/>
    </xf>
    <xf numFmtId="0" fontId="4" fillId="0" borderId="19" xfId="0" applyFont="1" applyBorder="1" applyAlignment="1" applyProtection="1">
      <alignment horizontal="center" vertical="center" textRotation="90"/>
    </xf>
    <xf numFmtId="0" fontId="4" fillId="6" borderId="19" xfId="0" applyFont="1" applyFill="1" applyBorder="1" applyAlignment="1" applyProtection="1">
      <alignment horizontal="center" vertical="center" textRotation="90"/>
    </xf>
    <xf numFmtId="0" fontId="4" fillId="6" borderId="16" xfId="0" applyFont="1" applyFill="1" applyBorder="1" applyAlignment="1" applyProtection="1">
      <alignment horizontal="center" vertical="center" textRotation="90"/>
    </xf>
    <xf numFmtId="0" fontId="4" fillId="6" borderId="17" xfId="0" applyFont="1" applyFill="1" applyBorder="1" applyAlignment="1" applyProtection="1">
      <alignment horizontal="center" vertical="center" textRotation="90"/>
    </xf>
    <xf numFmtId="0" fontId="4" fillId="0" borderId="18" xfId="0" applyFont="1" applyBorder="1" applyAlignment="1" applyProtection="1">
      <alignment horizontal="center" vertical="center" textRotation="90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/>
    </xf>
    <xf numFmtId="0" fontId="4" fillId="0" borderId="0" xfId="0" applyFont="1" applyProtection="1"/>
    <xf numFmtId="0" fontId="12" fillId="0" borderId="0" xfId="0" applyFont="1" applyAlignment="1">
      <alignment horizontal="right"/>
    </xf>
    <xf numFmtId="0" fontId="4" fillId="0" borderId="0" xfId="0" applyFont="1"/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17">
    <dxf>
      <font>
        <b/>
        <i val="0"/>
        <strike val="0"/>
        <color auto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9900"/>
      <color rgb="FFCC0066"/>
      <color rgb="FF600020"/>
      <color rgb="FF9900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66"/>
    <pageSetUpPr fitToPage="1"/>
  </sheetPr>
  <dimension ref="A1:M54"/>
  <sheetViews>
    <sheetView tabSelected="1" topLeftCell="A26" workbookViewId="0">
      <selection activeCell="D42" sqref="D42:E42"/>
    </sheetView>
  </sheetViews>
  <sheetFormatPr baseColWidth="10" defaultRowHeight="15" x14ac:dyDescent="0.25"/>
  <cols>
    <col min="1" max="1" width="7" customWidth="1"/>
    <col min="2" max="2" width="31.7109375" style="9" customWidth="1"/>
    <col min="3" max="4" width="12" customWidth="1"/>
    <col min="5" max="5" width="10.85546875" customWidth="1"/>
    <col min="6" max="6" width="14.85546875" customWidth="1"/>
    <col min="7" max="7" width="10" customWidth="1"/>
    <col min="13" max="13" width="0" hidden="1" customWidth="1"/>
  </cols>
  <sheetData>
    <row r="1" spans="1:7" x14ac:dyDescent="0.25">
      <c r="A1" s="8"/>
      <c r="B1" s="78" t="s">
        <v>33</v>
      </c>
      <c r="C1" s="79"/>
      <c r="D1" s="79"/>
      <c r="E1" s="79"/>
      <c r="F1" s="8"/>
      <c r="G1" s="8"/>
    </row>
    <row r="2" spans="1:7" x14ac:dyDescent="0.25">
      <c r="A2" s="8"/>
      <c r="B2" s="12" t="s">
        <v>28</v>
      </c>
      <c r="C2" s="18">
        <v>245.09000000000009</v>
      </c>
      <c r="D2" s="8"/>
      <c r="E2" s="8"/>
      <c r="F2" s="8"/>
      <c r="G2" s="8"/>
    </row>
    <row r="3" spans="1:7" x14ac:dyDescent="0.25">
      <c r="A3" s="8"/>
      <c r="B3" s="12" t="s">
        <v>0</v>
      </c>
      <c r="C3" s="18">
        <v>81.696666666666701</v>
      </c>
      <c r="D3" s="8"/>
      <c r="E3" s="8"/>
      <c r="F3" s="8"/>
      <c r="G3" s="8"/>
    </row>
    <row r="4" spans="1:7" x14ac:dyDescent="0.25">
      <c r="A4" s="8"/>
      <c r="B4" s="12" t="s">
        <v>1</v>
      </c>
      <c r="C4" s="19">
        <v>40.84833333333335</v>
      </c>
      <c r="D4" s="8"/>
      <c r="E4" s="8"/>
      <c r="F4" s="8"/>
      <c r="G4" s="8"/>
    </row>
    <row r="5" spans="1:7" ht="15.75" thickBot="1" x14ac:dyDescent="0.3">
      <c r="A5" s="8"/>
      <c r="B5" s="12" t="s">
        <v>2</v>
      </c>
      <c r="C5" s="18">
        <v>27.232222222222234</v>
      </c>
      <c r="D5" s="8"/>
      <c r="E5" s="8"/>
      <c r="F5" s="8"/>
      <c r="G5" s="8"/>
    </row>
    <row r="6" spans="1:7" ht="16.5" customHeight="1" thickBot="1" x14ac:dyDescent="0.3">
      <c r="A6" s="8"/>
      <c r="B6" s="12"/>
      <c r="C6" s="8"/>
      <c r="D6" s="8"/>
      <c r="E6" s="8"/>
      <c r="F6" s="55" t="s">
        <v>48</v>
      </c>
      <c r="G6" s="56"/>
    </row>
    <row r="7" spans="1:7" ht="24" customHeight="1" thickBot="1" x14ac:dyDescent="0.3">
      <c r="A7" s="20" t="s">
        <v>45</v>
      </c>
      <c r="B7" s="21" t="s">
        <v>44</v>
      </c>
      <c r="C7" s="22" t="s">
        <v>5</v>
      </c>
      <c r="D7" s="23" t="s">
        <v>49</v>
      </c>
      <c r="E7" s="24" t="s">
        <v>54</v>
      </c>
      <c r="F7" s="22" t="s">
        <v>50</v>
      </c>
      <c r="G7" s="23" t="s">
        <v>51</v>
      </c>
    </row>
    <row r="8" spans="1:7" ht="15.75" thickBot="1" x14ac:dyDescent="0.3">
      <c r="A8" s="71" t="s">
        <v>41</v>
      </c>
      <c r="B8" s="10" t="s">
        <v>3</v>
      </c>
      <c r="C8" s="3">
        <v>5.62</v>
      </c>
      <c r="D8" s="17">
        <v>6</v>
      </c>
      <c r="E8" s="4">
        <f>IF(D8&gt;=6,C8,"0")</f>
        <v>5.62</v>
      </c>
      <c r="F8" s="15" t="str">
        <f>IF(D8="NC","NO CURSADA",IF(D8="I","INSCRITO",IF(D8&gt;5,"APROBADO","REPROBADO")))</f>
        <v>APROBADO</v>
      </c>
      <c r="G8" s="16">
        <f>IF(D8="I",C8,IF(D8&lt;6,C8,))</f>
        <v>0</v>
      </c>
    </row>
    <row r="9" spans="1:7" ht="15.75" thickBot="1" x14ac:dyDescent="0.3">
      <c r="A9" s="71"/>
      <c r="B9" s="10" t="s">
        <v>8</v>
      </c>
      <c r="C9" s="5">
        <v>4.5</v>
      </c>
      <c r="D9" s="17">
        <v>6</v>
      </c>
      <c r="E9" s="6">
        <f t="shared" ref="E9:E16" si="0">IF(D9&gt;=6,C9,"0")</f>
        <v>4.5</v>
      </c>
      <c r="F9" s="15" t="str">
        <f t="shared" ref="F9:F37" si="1">IF(D9="NC","NO CURSADA",IF(D9="I","INSCRITO",IF(D9&gt;5,"APROBADO","REPROBADO")))</f>
        <v>APROBADO</v>
      </c>
      <c r="G9" s="16">
        <f t="shared" ref="G9:G37" si="2">IF(D9="I",C9,IF(D9&lt;6,C9,))</f>
        <v>0</v>
      </c>
    </row>
    <row r="10" spans="1:7" ht="15.75" thickBot="1" x14ac:dyDescent="0.3">
      <c r="A10" s="71"/>
      <c r="B10" s="10" t="s">
        <v>9</v>
      </c>
      <c r="C10" s="5">
        <v>4.5</v>
      </c>
      <c r="D10" s="17">
        <v>6</v>
      </c>
      <c r="E10" s="6">
        <f t="shared" si="0"/>
        <v>4.5</v>
      </c>
      <c r="F10" s="15" t="str">
        <f t="shared" si="1"/>
        <v>APROBADO</v>
      </c>
      <c r="G10" s="16">
        <f t="shared" si="2"/>
        <v>0</v>
      </c>
    </row>
    <row r="11" spans="1:7" ht="15.75" thickBot="1" x14ac:dyDescent="0.3">
      <c r="A11" s="71"/>
      <c r="B11" s="10" t="s">
        <v>10</v>
      </c>
      <c r="C11" s="5">
        <v>5.62</v>
      </c>
      <c r="D11" s="17">
        <v>6</v>
      </c>
      <c r="E11" s="6">
        <f t="shared" si="0"/>
        <v>5.62</v>
      </c>
      <c r="F11" s="15" t="str">
        <f t="shared" si="1"/>
        <v>APROBADO</v>
      </c>
      <c r="G11" s="16">
        <f t="shared" si="2"/>
        <v>0</v>
      </c>
    </row>
    <row r="12" spans="1:7" ht="15.75" thickBot="1" x14ac:dyDescent="0.3">
      <c r="A12" s="71"/>
      <c r="B12" s="10" t="s">
        <v>11</v>
      </c>
      <c r="C12" s="5">
        <v>3.37</v>
      </c>
      <c r="D12" s="17">
        <v>6</v>
      </c>
      <c r="E12" s="6">
        <f t="shared" si="0"/>
        <v>3.37</v>
      </c>
      <c r="F12" s="15" t="str">
        <f t="shared" si="1"/>
        <v>APROBADO</v>
      </c>
      <c r="G12" s="16">
        <f t="shared" si="2"/>
        <v>0</v>
      </c>
    </row>
    <row r="13" spans="1:7" ht="15.75" thickBot="1" x14ac:dyDescent="0.3">
      <c r="A13" s="71"/>
      <c r="B13" s="10" t="s">
        <v>12</v>
      </c>
      <c r="C13" s="5">
        <v>4.5</v>
      </c>
      <c r="D13" s="17">
        <v>6</v>
      </c>
      <c r="E13" s="6">
        <f t="shared" si="0"/>
        <v>4.5</v>
      </c>
      <c r="F13" s="15" t="str">
        <f t="shared" si="1"/>
        <v>APROBADO</v>
      </c>
      <c r="G13" s="16">
        <f t="shared" si="2"/>
        <v>0</v>
      </c>
    </row>
    <row r="14" spans="1:7" ht="15.75" thickBot="1" x14ac:dyDescent="0.3">
      <c r="A14" s="71"/>
      <c r="B14" s="10" t="s">
        <v>13</v>
      </c>
      <c r="C14" s="5">
        <v>0</v>
      </c>
      <c r="D14" s="17">
        <v>6</v>
      </c>
      <c r="E14" s="6">
        <f t="shared" si="0"/>
        <v>0</v>
      </c>
      <c r="F14" s="15" t="str">
        <f t="shared" si="1"/>
        <v>APROBADO</v>
      </c>
      <c r="G14" s="16">
        <f t="shared" si="2"/>
        <v>0</v>
      </c>
    </row>
    <row r="15" spans="1:7" ht="15.75" thickBot="1" x14ac:dyDescent="0.3">
      <c r="A15" s="71"/>
      <c r="B15" s="10" t="s">
        <v>14</v>
      </c>
      <c r="C15" s="5">
        <v>3.37</v>
      </c>
      <c r="D15" s="17">
        <v>6</v>
      </c>
      <c r="E15" s="6">
        <f t="shared" si="0"/>
        <v>3.37</v>
      </c>
      <c r="F15" s="15" t="str">
        <f t="shared" si="1"/>
        <v>APROBADO</v>
      </c>
      <c r="G15" s="16">
        <f t="shared" si="2"/>
        <v>0</v>
      </c>
    </row>
    <row r="16" spans="1:7" ht="15.75" thickBot="1" x14ac:dyDescent="0.3">
      <c r="A16" s="72"/>
      <c r="B16" s="10" t="s">
        <v>15</v>
      </c>
      <c r="C16" s="5">
        <v>3.37</v>
      </c>
      <c r="D16" s="17">
        <v>6</v>
      </c>
      <c r="E16" s="6">
        <f t="shared" si="0"/>
        <v>3.37</v>
      </c>
      <c r="F16" s="15" t="str">
        <f t="shared" si="1"/>
        <v>APROBADO</v>
      </c>
      <c r="G16" s="16">
        <f t="shared" si="2"/>
        <v>0</v>
      </c>
    </row>
    <row r="17" spans="1:7" ht="12.75" customHeight="1" thickBot="1" x14ac:dyDescent="0.3">
      <c r="A17" s="25"/>
      <c r="B17" s="26" t="s">
        <v>46</v>
      </c>
      <c r="C17" s="27">
        <f>SUM(C8:C16)</f>
        <v>34.85</v>
      </c>
      <c r="D17" s="28">
        <f>SUM(C8:C16)</f>
        <v>34.85</v>
      </c>
      <c r="E17" s="29">
        <f>SUM(E8:E16)</f>
        <v>34.85</v>
      </c>
      <c r="F17" s="15"/>
      <c r="G17" s="30">
        <f>SUM(G8:G16)</f>
        <v>0</v>
      </c>
    </row>
    <row r="18" spans="1:7" ht="15.75" thickBot="1" x14ac:dyDescent="0.3">
      <c r="A18" s="73" t="s">
        <v>42</v>
      </c>
      <c r="B18" s="31" t="s">
        <v>4</v>
      </c>
      <c r="C18" s="32">
        <v>5.62</v>
      </c>
      <c r="D18" s="17">
        <v>6</v>
      </c>
      <c r="E18" s="4">
        <f>IF(D18&gt;=6,C18,"0")</f>
        <v>5.62</v>
      </c>
      <c r="F18" s="15" t="str">
        <f t="shared" si="1"/>
        <v>APROBADO</v>
      </c>
      <c r="G18" s="16">
        <f t="shared" si="2"/>
        <v>0</v>
      </c>
    </row>
    <row r="19" spans="1:7" ht="15.75" thickBot="1" x14ac:dyDescent="0.3">
      <c r="A19" s="71"/>
      <c r="B19" s="33" t="s">
        <v>16</v>
      </c>
      <c r="C19" s="34">
        <v>3.37</v>
      </c>
      <c r="D19" s="17">
        <v>6</v>
      </c>
      <c r="E19" s="6">
        <f t="shared" ref="E19:E26" si="3">IF(D19&gt;=6,C19,"0")</f>
        <v>3.37</v>
      </c>
      <c r="F19" s="15" t="str">
        <f t="shared" si="1"/>
        <v>APROBADO</v>
      </c>
      <c r="G19" s="16">
        <f t="shared" si="2"/>
        <v>0</v>
      </c>
    </row>
    <row r="20" spans="1:7" ht="15.75" thickBot="1" x14ac:dyDescent="0.3">
      <c r="A20" s="71"/>
      <c r="B20" s="33" t="s">
        <v>17</v>
      </c>
      <c r="C20" s="34">
        <v>4.5</v>
      </c>
      <c r="D20" s="17">
        <v>6</v>
      </c>
      <c r="E20" s="6">
        <f t="shared" si="3"/>
        <v>4.5</v>
      </c>
      <c r="F20" s="15" t="str">
        <f t="shared" si="1"/>
        <v>APROBADO</v>
      </c>
      <c r="G20" s="16">
        <f t="shared" si="2"/>
        <v>0</v>
      </c>
    </row>
    <row r="21" spans="1:7" ht="15.75" thickBot="1" x14ac:dyDescent="0.3">
      <c r="A21" s="71"/>
      <c r="B21" s="33" t="s">
        <v>18</v>
      </c>
      <c r="C21" s="34">
        <v>5.62</v>
      </c>
      <c r="D21" s="17">
        <v>6</v>
      </c>
      <c r="E21" s="6">
        <f t="shared" si="3"/>
        <v>5.62</v>
      </c>
      <c r="F21" s="15" t="str">
        <f t="shared" si="1"/>
        <v>APROBADO</v>
      </c>
      <c r="G21" s="16">
        <f t="shared" si="2"/>
        <v>0</v>
      </c>
    </row>
    <row r="22" spans="1:7" ht="15.75" thickBot="1" x14ac:dyDescent="0.3">
      <c r="A22" s="71"/>
      <c r="B22" s="33" t="s">
        <v>19</v>
      </c>
      <c r="C22" s="34">
        <v>4.5</v>
      </c>
      <c r="D22" s="17">
        <v>6</v>
      </c>
      <c r="E22" s="6">
        <f t="shared" si="3"/>
        <v>4.5</v>
      </c>
      <c r="F22" s="15" t="str">
        <f t="shared" si="1"/>
        <v>APROBADO</v>
      </c>
      <c r="G22" s="16">
        <f t="shared" si="2"/>
        <v>0</v>
      </c>
    </row>
    <row r="23" spans="1:7" ht="15.75" thickBot="1" x14ac:dyDescent="0.3">
      <c r="A23" s="71"/>
      <c r="B23" s="33" t="s">
        <v>20</v>
      </c>
      <c r="C23" s="34">
        <v>5.62</v>
      </c>
      <c r="D23" s="17">
        <v>6</v>
      </c>
      <c r="E23" s="6">
        <f t="shared" si="3"/>
        <v>5.62</v>
      </c>
      <c r="F23" s="15" t="str">
        <f t="shared" si="1"/>
        <v>APROBADO</v>
      </c>
      <c r="G23" s="16">
        <f t="shared" si="2"/>
        <v>0</v>
      </c>
    </row>
    <row r="24" spans="1:7" ht="15.75" thickBot="1" x14ac:dyDescent="0.3">
      <c r="A24" s="71"/>
      <c r="B24" s="33" t="s">
        <v>21</v>
      </c>
      <c r="C24" s="34">
        <v>3.37</v>
      </c>
      <c r="D24" s="17">
        <v>6</v>
      </c>
      <c r="E24" s="6">
        <f t="shared" si="3"/>
        <v>3.37</v>
      </c>
      <c r="F24" s="15" t="str">
        <f t="shared" si="1"/>
        <v>APROBADO</v>
      </c>
      <c r="G24" s="16">
        <f t="shared" si="2"/>
        <v>0</v>
      </c>
    </row>
    <row r="25" spans="1:7" ht="15.75" thickBot="1" x14ac:dyDescent="0.3">
      <c r="A25" s="71"/>
      <c r="B25" s="33" t="s">
        <v>22</v>
      </c>
      <c r="C25" s="34">
        <v>0</v>
      </c>
      <c r="D25" s="17">
        <v>6</v>
      </c>
      <c r="E25" s="6">
        <f t="shared" si="3"/>
        <v>0</v>
      </c>
      <c r="F25" s="15" t="str">
        <f t="shared" si="1"/>
        <v>APROBADO</v>
      </c>
      <c r="G25" s="16">
        <f t="shared" si="2"/>
        <v>0</v>
      </c>
    </row>
    <row r="26" spans="1:7" s="14" customFormat="1" ht="23.25" thickBot="1" x14ac:dyDescent="0.3">
      <c r="A26" s="71"/>
      <c r="B26" s="2" t="s">
        <v>53</v>
      </c>
      <c r="C26" s="35">
        <v>3.37</v>
      </c>
      <c r="D26" s="17">
        <v>6</v>
      </c>
      <c r="E26" s="13">
        <f t="shared" si="3"/>
        <v>3.37</v>
      </c>
      <c r="F26" s="15" t="str">
        <f t="shared" si="1"/>
        <v>APROBADO</v>
      </c>
      <c r="G26" s="16">
        <f t="shared" si="2"/>
        <v>0</v>
      </c>
    </row>
    <row r="27" spans="1:7" ht="15.75" thickBot="1" x14ac:dyDescent="0.3">
      <c r="A27" s="36"/>
      <c r="B27" s="37" t="s">
        <v>46</v>
      </c>
      <c r="C27" s="27">
        <f>SUM(C18:C26)</f>
        <v>35.97</v>
      </c>
      <c r="D27" s="28">
        <f>SUM(C18:C26)</f>
        <v>35.97</v>
      </c>
      <c r="E27" s="38">
        <f>SUM(E18:E26)</f>
        <v>35.97</v>
      </c>
      <c r="F27" s="15"/>
      <c r="G27" s="30">
        <f>SUM(G18:G26)</f>
        <v>0</v>
      </c>
    </row>
    <row r="28" spans="1:7" x14ac:dyDescent="0.25">
      <c r="A28" s="72" t="s">
        <v>43</v>
      </c>
      <c r="B28" s="31" t="s">
        <v>6</v>
      </c>
      <c r="C28" s="32">
        <v>5.62</v>
      </c>
      <c r="D28" s="17">
        <v>6</v>
      </c>
      <c r="E28" s="4">
        <f>IF(D28&gt;=6,C28,"0")</f>
        <v>5.62</v>
      </c>
      <c r="F28" s="15" t="str">
        <f t="shared" si="1"/>
        <v>APROBADO</v>
      </c>
      <c r="G28" s="16">
        <f t="shared" si="2"/>
        <v>0</v>
      </c>
    </row>
    <row r="29" spans="1:7" x14ac:dyDescent="0.25">
      <c r="A29" s="77"/>
      <c r="B29" s="33" t="s">
        <v>23</v>
      </c>
      <c r="C29" s="34">
        <v>5.62</v>
      </c>
      <c r="D29" s="17">
        <v>6</v>
      </c>
      <c r="E29" s="6">
        <f t="shared" ref="E29:E36" si="4">IF(D29&gt;=6,C29,"0")</f>
        <v>5.62</v>
      </c>
      <c r="F29" s="15" t="str">
        <f t="shared" si="1"/>
        <v>APROBADO</v>
      </c>
      <c r="G29" s="16">
        <f t="shared" si="2"/>
        <v>0</v>
      </c>
    </row>
    <row r="30" spans="1:7" x14ac:dyDescent="0.25">
      <c r="A30" s="77"/>
      <c r="B30" s="33" t="s">
        <v>24</v>
      </c>
      <c r="C30" s="34">
        <v>4.5</v>
      </c>
      <c r="D30" s="17">
        <v>6</v>
      </c>
      <c r="E30" s="6">
        <f t="shared" si="4"/>
        <v>4.5</v>
      </c>
      <c r="F30" s="15" t="str">
        <f t="shared" si="1"/>
        <v>APROBADO</v>
      </c>
      <c r="G30" s="16">
        <f t="shared" si="2"/>
        <v>0</v>
      </c>
    </row>
    <row r="31" spans="1:7" x14ac:dyDescent="0.25">
      <c r="A31" s="77"/>
      <c r="B31" s="33" t="s">
        <v>25</v>
      </c>
      <c r="C31" s="34">
        <v>6.75</v>
      </c>
      <c r="D31" s="17">
        <v>6</v>
      </c>
      <c r="E31" s="6">
        <f t="shared" si="4"/>
        <v>6.75</v>
      </c>
      <c r="F31" s="15" t="str">
        <f t="shared" si="1"/>
        <v>APROBADO</v>
      </c>
      <c r="G31" s="16">
        <f t="shared" si="2"/>
        <v>0</v>
      </c>
    </row>
    <row r="32" spans="1:7" x14ac:dyDescent="0.25">
      <c r="A32" s="77"/>
      <c r="B32" s="33" t="s">
        <v>26</v>
      </c>
      <c r="C32" s="34">
        <v>3.37</v>
      </c>
      <c r="D32" s="17">
        <v>6</v>
      </c>
      <c r="E32" s="6">
        <f t="shared" si="4"/>
        <v>3.37</v>
      </c>
      <c r="F32" s="15" t="str">
        <f t="shared" si="1"/>
        <v>APROBADO</v>
      </c>
      <c r="G32" s="16">
        <f t="shared" si="2"/>
        <v>0</v>
      </c>
    </row>
    <row r="33" spans="1:13" x14ac:dyDescent="0.25">
      <c r="A33" s="77"/>
      <c r="B33" s="33" t="s">
        <v>27</v>
      </c>
      <c r="C33" s="34">
        <v>5.62</v>
      </c>
      <c r="D33" s="17">
        <v>6</v>
      </c>
      <c r="E33" s="6">
        <f t="shared" si="4"/>
        <v>5.62</v>
      </c>
      <c r="F33" s="15" t="str">
        <f t="shared" si="1"/>
        <v>APROBADO</v>
      </c>
      <c r="G33" s="16">
        <f t="shared" si="2"/>
        <v>0</v>
      </c>
    </row>
    <row r="34" spans="1:13" x14ac:dyDescent="0.25">
      <c r="A34" s="77"/>
      <c r="B34" s="33" t="s">
        <v>34</v>
      </c>
      <c r="C34" s="34">
        <v>3.37</v>
      </c>
      <c r="D34" s="17">
        <v>6</v>
      </c>
      <c r="E34" s="6">
        <f t="shared" si="4"/>
        <v>3.37</v>
      </c>
      <c r="F34" s="15" t="str">
        <f t="shared" si="1"/>
        <v>APROBADO</v>
      </c>
      <c r="G34" s="16">
        <f t="shared" si="2"/>
        <v>0</v>
      </c>
    </row>
    <row r="35" spans="1:13" x14ac:dyDescent="0.25">
      <c r="A35" s="77"/>
      <c r="B35" s="33" t="s">
        <v>35</v>
      </c>
      <c r="C35" s="34">
        <v>4.5</v>
      </c>
      <c r="D35" s="17">
        <v>6</v>
      </c>
      <c r="E35" s="6">
        <f t="shared" si="4"/>
        <v>4.5</v>
      </c>
      <c r="F35" s="15" t="str">
        <f t="shared" si="1"/>
        <v>APROBADO</v>
      </c>
      <c r="G35" s="16">
        <f t="shared" si="2"/>
        <v>0</v>
      </c>
    </row>
    <row r="36" spans="1:13" ht="15.75" thickBot="1" x14ac:dyDescent="0.3">
      <c r="A36" s="77"/>
      <c r="B36" s="39" t="s">
        <v>36</v>
      </c>
      <c r="C36" s="34">
        <v>4.5</v>
      </c>
      <c r="D36" s="17">
        <v>6</v>
      </c>
      <c r="E36" s="6">
        <f t="shared" si="4"/>
        <v>4.5</v>
      </c>
      <c r="F36" s="15" t="str">
        <f t="shared" si="1"/>
        <v>APROBADO</v>
      </c>
      <c r="G36" s="16">
        <f t="shared" si="2"/>
        <v>0</v>
      </c>
    </row>
    <row r="37" spans="1:13" ht="15.75" thickBot="1" x14ac:dyDescent="0.3">
      <c r="A37" s="77"/>
      <c r="B37" s="31" t="s">
        <v>37</v>
      </c>
      <c r="C37" s="40">
        <v>3.37</v>
      </c>
      <c r="D37" s="17">
        <v>6</v>
      </c>
      <c r="E37" s="6">
        <f t="shared" ref="E37" si="5">IF(D37&gt;=6,C37,"0")</f>
        <v>3.37</v>
      </c>
      <c r="F37" s="15" t="str">
        <f t="shared" si="1"/>
        <v>APROBADO</v>
      </c>
      <c r="G37" s="16">
        <f t="shared" si="2"/>
        <v>0</v>
      </c>
    </row>
    <row r="38" spans="1:13" ht="15.75" thickBot="1" x14ac:dyDescent="0.3">
      <c r="A38" s="25"/>
      <c r="B38" s="37" t="s">
        <v>46</v>
      </c>
      <c r="C38" s="27">
        <f>SUM(C28:C37)</f>
        <v>47.22</v>
      </c>
      <c r="D38" s="28">
        <f>SUM(C28:C37)</f>
        <v>47.22</v>
      </c>
      <c r="E38" s="38">
        <f>SUM(E28:E37)</f>
        <v>47.22</v>
      </c>
      <c r="F38" s="41">
        <f>SUM(F28:F37)</f>
        <v>0</v>
      </c>
      <c r="G38" s="30">
        <f>SUM(G28:G37)</f>
        <v>0</v>
      </c>
    </row>
    <row r="39" spans="1:13" ht="13.5" customHeight="1" thickBot="1" x14ac:dyDescent="0.3">
      <c r="A39" s="42"/>
      <c r="B39" s="43"/>
      <c r="C39" s="44"/>
      <c r="D39" s="45"/>
      <c r="E39" s="46">
        <f>SUM(E38,E27,E17)</f>
        <v>118.03999999999999</v>
      </c>
      <c r="F39" s="47"/>
      <c r="G39" s="46">
        <f>SUM(G38,G27,G17)</f>
        <v>0</v>
      </c>
    </row>
    <row r="40" spans="1:13" ht="15.75" thickBot="1" x14ac:dyDescent="0.3">
      <c r="A40" s="42"/>
      <c r="B40" s="21" t="s">
        <v>44</v>
      </c>
      <c r="C40" s="48" t="s">
        <v>5</v>
      </c>
      <c r="D40" s="55" t="s">
        <v>55</v>
      </c>
      <c r="E40" s="56"/>
      <c r="F40" s="65" t="s">
        <v>57</v>
      </c>
      <c r="G40" s="66"/>
      <c r="M40" s="54">
        <v>0</v>
      </c>
    </row>
    <row r="41" spans="1:13" ht="15.75" thickBot="1" x14ac:dyDescent="0.3">
      <c r="A41" s="74" t="s">
        <v>47</v>
      </c>
      <c r="B41" s="49" t="s">
        <v>29</v>
      </c>
      <c r="C41" s="50">
        <v>5.62</v>
      </c>
      <c r="D41" s="61" t="s">
        <v>59</v>
      </c>
      <c r="E41" s="62"/>
      <c r="F41" s="63">
        <f>IF(D41=0,C41,IF(D41="i",C41,IF(D41="nc",0,IF(D41&gt;5,0,C41))))</f>
        <v>0</v>
      </c>
      <c r="G41" s="64"/>
      <c r="M41" s="54">
        <v>1</v>
      </c>
    </row>
    <row r="42" spans="1:13" ht="15.75" thickBot="1" x14ac:dyDescent="0.3">
      <c r="A42" s="75"/>
      <c r="B42" s="49" t="s">
        <v>7</v>
      </c>
      <c r="C42" s="51">
        <v>5.62</v>
      </c>
      <c r="D42" s="61" t="s">
        <v>59</v>
      </c>
      <c r="E42" s="62"/>
      <c r="F42" s="63">
        <f t="shared" ref="F42:F49" si="6">IF(D42=0,C42,IF(D42="i",C42,IF(D42="nc",0,IF(D42&gt;5,0,C42))))</f>
        <v>0</v>
      </c>
      <c r="G42" s="64"/>
      <c r="M42" s="54">
        <v>2</v>
      </c>
    </row>
    <row r="43" spans="1:13" ht="15.75" thickBot="1" x14ac:dyDescent="0.3">
      <c r="A43" s="75"/>
      <c r="B43" s="49" t="s">
        <v>30</v>
      </c>
      <c r="C43" s="51">
        <v>4.5</v>
      </c>
      <c r="D43" s="61" t="s">
        <v>59</v>
      </c>
      <c r="E43" s="62"/>
      <c r="F43" s="63">
        <f t="shared" si="6"/>
        <v>0</v>
      </c>
      <c r="G43" s="64"/>
      <c r="M43" s="54">
        <v>3</v>
      </c>
    </row>
    <row r="44" spans="1:13" ht="15.75" thickBot="1" x14ac:dyDescent="0.3">
      <c r="A44" s="75"/>
      <c r="B44" s="49" t="s">
        <v>31</v>
      </c>
      <c r="C44" s="51">
        <v>6.75</v>
      </c>
      <c r="D44" s="61" t="s">
        <v>59</v>
      </c>
      <c r="E44" s="62"/>
      <c r="F44" s="63">
        <f t="shared" si="6"/>
        <v>0</v>
      </c>
      <c r="G44" s="64"/>
      <c r="M44" s="54">
        <v>4</v>
      </c>
    </row>
    <row r="45" spans="1:13" ht="15.75" thickBot="1" x14ac:dyDescent="0.3">
      <c r="A45" s="75"/>
      <c r="B45" s="49" t="s">
        <v>32</v>
      </c>
      <c r="C45" s="51">
        <v>5.62</v>
      </c>
      <c r="D45" s="61" t="s">
        <v>59</v>
      </c>
      <c r="E45" s="62"/>
      <c r="F45" s="63">
        <f t="shared" si="6"/>
        <v>0</v>
      </c>
      <c r="G45" s="64"/>
      <c r="M45" s="54">
        <v>5</v>
      </c>
    </row>
    <row r="46" spans="1:13" ht="15.75" thickBot="1" x14ac:dyDescent="0.3">
      <c r="A46" s="75"/>
      <c r="B46" s="49" t="s">
        <v>38</v>
      </c>
      <c r="C46" s="51">
        <v>5.62</v>
      </c>
      <c r="D46" s="61" t="s">
        <v>59</v>
      </c>
      <c r="E46" s="62"/>
      <c r="F46" s="63">
        <f t="shared" si="6"/>
        <v>0</v>
      </c>
      <c r="G46" s="64"/>
      <c r="M46" s="54">
        <v>6</v>
      </c>
    </row>
    <row r="47" spans="1:13" ht="15.75" thickBot="1" x14ac:dyDescent="0.3">
      <c r="A47" s="75"/>
      <c r="B47" s="49" t="s">
        <v>39</v>
      </c>
      <c r="C47" s="51">
        <v>3.37</v>
      </c>
      <c r="D47" s="61" t="s">
        <v>59</v>
      </c>
      <c r="E47" s="62"/>
      <c r="F47" s="63">
        <f t="shared" si="6"/>
        <v>0</v>
      </c>
      <c r="G47" s="64"/>
      <c r="M47" s="54">
        <v>7</v>
      </c>
    </row>
    <row r="48" spans="1:13" ht="15.75" thickBot="1" x14ac:dyDescent="0.3">
      <c r="A48" s="75"/>
      <c r="B48" s="49" t="s">
        <v>40</v>
      </c>
      <c r="C48" s="51">
        <v>3.37</v>
      </c>
      <c r="D48" s="61" t="s">
        <v>59</v>
      </c>
      <c r="E48" s="62"/>
      <c r="F48" s="63">
        <f t="shared" si="6"/>
        <v>0</v>
      </c>
      <c r="G48" s="64"/>
      <c r="M48" s="54">
        <v>8</v>
      </c>
    </row>
    <row r="49" spans="1:13" ht="15.75" thickBot="1" x14ac:dyDescent="0.3">
      <c r="A49" s="76"/>
      <c r="B49" s="49" t="s">
        <v>56</v>
      </c>
      <c r="C49" s="52">
        <v>4.5</v>
      </c>
      <c r="D49" s="61" t="s">
        <v>59</v>
      </c>
      <c r="E49" s="62"/>
      <c r="F49" s="63">
        <f t="shared" si="6"/>
        <v>0</v>
      </c>
      <c r="G49" s="64"/>
      <c r="M49" s="54">
        <v>9</v>
      </c>
    </row>
    <row r="50" spans="1:13" ht="15.75" thickBot="1" x14ac:dyDescent="0.3">
      <c r="A50" s="53"/>
      <c r="B50" s="11" t="s">
        <v>46</v>
      </c>
      <c r="C50" s="7">
        <f>SUM(C41:C49)</f>
        <v>44.97</v>
      </c>
      <c r="D50" s="7"/>
      <c r="E50" s="7"/>
      <c r="F50" s="67">
        <f>SUM(F41:F49)</f>
        <v>0</v>
      </c>
      <c r="G50" s="68"/>
      <c r="M50" s="54">
        <v>10</v>
      </c>
    </row>
    <row r="51" spans="1:13" ht="16.5" customHeight="1" thickBot="1" x14ac:dyDescent="0.3">
      <c r="A51" s="8"/>
      <c r="B51" s="12"/>
      <c r="C51" s="8"/>
      <c r="D51" s="8"/>
      <c r="E51" s="59" t="s">
        <v>52</v>
      </c>
      <c r="F51" s="69">
        <f>SUM(G39,F50)</f>
        <v>0</v>
      </c>
      <c r="G51" s="70"/>
      <c r="M51" s="54" t="s">
        <v>58</v>
      </c>
    </row>
    <row r="52" spans="1:13" ht="32.25" thickBot="1" x14ac:dyDescent="0.55000000000000004">
      <c r="A52" s="8"/>
      <c r="B52" s="12"/>
      <c r="C52" s="8"/>
      <c r="D52" s="8"/>
      <c r="E52" s="60"/>
      <c r="F52" s="57" t="str">
        <f>IF(F51&gt;$C$4,"NO PROCEDE","SI PROCEDE")</f>
        <v>SI PROCEDE</v>
      </c>
      <c r="G52" s="58"/>
      <c r="M52" s="54" t="s">
        <v>59</v>
      </c>
    </row>
    <row r="53" spans="1:13" x14ac:dyDescent="0.25">
      <c r="A53" s="80" t="s">
        <v>60</v>
      </c>
      <c r="B53" s="81" t="s">
        <v>61</v>
      </c>
      <c r="C53" s="1"/>
      <c r="D53" s="1"/>
      <c r="E53" s="1"/>
      <c r="F53" s="1"/>
      <c r="G53" s="1"/>
    </row>
    <row r="54" spans="1:13" x14ac:dyDescent="0.25">
      <c r="A54" s="82" t="s">
        <v>62</v>
      </c>
      <c r="B54" s="83" t="s">
        <v>63</v>
      </c>
      <c r="C54" s="1"/>
      <c r="D54" s="1"/>
      <c r="E54" s="1"/>
      <c r="F54" s="1"/>
      <c r="G54" s="1"/>
    </row>
  </sheetData>
  <sheetProtection algorithmName="SHA-512" hashValue="M9qd6NHh3bBT42nm9VxZvBkrQ5qG/MedCS+IS3YAyCfB3IKIpq/1Uh6hDhYiUNsH7QFtMQZ/AuyYApc8DtUoEw==" saltValue="uDdRHOd32OsR9bE0rYzn6g==" spinCount="100000" sheet="1" objects="1" scenarios="1" selectLockedCells="1"/>
  <mergeCells count="30">
    <mergeCell ref="A8:A16"/>
    <mergeCell ref="A18:A26"/>
    <mergeCell ref="A41:A49"/>
    <mergeCell ref="A28:A37"/>
    <mergeCell ref="B1:E1"/>
    <mergeCell ref="D40:E40"/>
    <mergeCell ref="F40:G40"/>
    <mergeCell ref="F50:G50"/>
    <mergeCell ref="F51:G51"/>
    <mergeCell ref="F43:G43"/>
    <mergeCell ref="F44:G44"/>
    <mergeCell ref="F45:G45"/>
    <mergeCell ref="F46:G46"/>
    <mergeCell ref="F42:G42"/>
    <mergeCell ref="F6:G6"/>
    <mergeCell ref="F52:G52"/>
    <mergeCell ref="E51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F41:G41"/>
    <mergeCell ref="F47:G47"/>
    <mergeCell ref="F48:G48"/>
    <mergeCell ref="F49:G49"/>
  </mergeCells>
  <conditionalFormatting sqref="F8:F37">
    <cfRule type="containsText" dxfId="16" priority="39" operator="containsText" text="APROBADO">
      <formula>NOT(ISERROR(SEARCH("APROBADO",F8)))</formula>
    </cfRule>
    <cfRule type="cellIs" priority="40" operator="between">
      <formula>0</formula>
      <formula>5</formula>
    </cfRule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F8:F37">
    <cfRule type="containsText" dxfId="15" priority="38" operator="containsText" text="REPROBADO">
      <formula>NOT(ISERROR(SEARCH("REPROBADO",F8)))</formula>
    </cfRule>
  </conditionalFormatting>
  <conditionalFormatting sqref="F18:F26">
    <cfRule type="containsText" dxfId="14" priority="33" operator="containsText" text="APROBADO">
      <formula>NOT(ISERROR(SEARCH("APROBADO",F18)))</formula>
    </cfRule>
    <cfRule type="cellIs" priority="34" operator="between">
      <formula>0</formula>
      <formula>5</formula>
    </cfRule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F28:F36">
    <cfRule type="containsText" dxfId="13" priority="27" operator="containsText" text="APROBADO">
      <formula>NOT(ISERROR(SEARCH("APROBADO",F28)))</formula>
    </cfRule>
    <cfRule type="cellIs" priority="28" operator="between">
      <formula>0</formula>
      <formula>5</formula>
    </cfRule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F37">
    <cfRule type="containsText" dxfId="12" priority="21" operator="containsText" text="APROBADO">
      <formula>NOT(ISERROR(SEARCH("APROBADO",F37)))</formula>
    </cfRule>
    <cfRule type="cellIs" priority="22" operator="between">
      <formula>0</formula>
      <formula>5</formula>
    </cfRule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F8:F37">
    <cfRule type="containsText" dxfId="11" priority="14" operator="containsText" text="APROBADO">
      <formula>NOT(ISERROR(SEARCH("APROBADO",F8)))</formula>
    </cfRule>
    <cfRule type="cellIs" priority="15" operator="between">
      <formula>0</formula>
      <formula>5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F8:F37">
    <cfRule type="containsText" dxfId="10" priority="13" operator="containsText" text="REPROBADO">
      <formula>NOT(ISERROR(SEARCH("REPROBADO",F8)))</formula>
    </cfRule>
  </conditionalFormatting>
  <conditionalFormatting sqref="D8">
    <cfRule type="cellIs" dxfId="9" priority="12" operator="lessThan">
      <formula>6</formula>
    </cfRule>
  </conditionalFormatting>
  <conditionalFormatting sqref="D8">
    <cfRule type="cellIs" dxfId="8" priority="11" operator="greaterThan">
      <formula>5</formula>
    </cfRule>
  </conditionalFormatting>
  <conditionalFormatting sqref="D9:D16">
    <cfRule type="cellIs" dxfId="7" priority="10" operator="lessThan">
      <formula>6</formula>
    </cfRule>
  </conditionalFormatting>
  <conditionalFormatting sqref="D9:D16">
    <cfRule type="cellIs" dxfId="6" priority="9" operator="greaterThan">
      <formula>5</formula>
    </cfRule>
  </conditionalFormatting>
  <conditionalFormatting sqref="D18:D26">
    <cfRule type="cellIs" dxfId="5" priority="8" operator="lessThan">
      <formula>6</formula>
    </cfRule>
  </conditionalFormatting>
  <conditionalFormatting sqref="D18:D26">
    <cfRule type="cellIs" dxfId="4" priority="7" operator="greaterThan">
      <formula>5</formula>
    </cfRule>
  </conditionalFormatting>
  <conditionalFormatting sqref="D28:D37">
    <cfRule type="cellIs" dxfId="3" priority="6" operator="lessThan">
      <formula>6</formula>
    </cfRule>
  </conditionalFormatting>
  <conditionalFormatting sqref="D28:D37">
    <cfRule type="cellIs" dxfId="2" priority="5" operator="greaterThan">
      <formula>5</formula>
    </cfRule>
  </conditionalFormatting>
  <conditionalFormatting sqref="F52">
    <cfRule type="dataBar" priority="4">
      <dataBar>
        <cfvo type="num" val="40.590000000000003"/>
        <cfvo type="num" val="42.59"/>
        <color rgb="FFFFC000"/>
      </dataBar>
    </cfRule>
  </conditionalFormatting>
  <conditionalFormatting sqref="F52">
    <cfRule type="dataBar" priority="3">
      <dataBar>
        <cfvo type="num" val="40.590000000000003"/>
        <cfvo type="num" val="42.59"/>
        <color rgb="FFFFC000"/>
      </dataBar>
    </cfRule>
  </conditionalFormatting>
  <conditionalFormatting sqref="F52:G52">
    <cfRule type="cellIs" dxfId="1" priority="1" operator="equal">
      <formula>"NO PROCEDE"</formula>
    </cfRule>
    <cfRule type="cellIs" dxfId="0" priority="2" operator="equal">
      <formula>"SI PROCEDE"</formula>
    </cfRule>
  </conditionalFormatting>
  <dataValidations count="1">
    <dataValidation type="list" allowBlank="1" showInputMessage="1" showErrorMessage="1" sqref="D8:D16 D41:E49 D28:D37 D18:D26" xr:uid="{31D17742-6F1A-4AD8-A6ED-CA5BCF03756F}">
      <formula1>$M$40:$M$52</formula1>
    </dataValidation>
  </dataValidations>
  <pageMargins left="0.11811023622047245" right="0.11811023622047245" top="0" bottom="0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SCE3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2021-06-09T14:53:09Z</cp:lastPrinted>
  <dcterms:created xsi:type="dcterms:W3CDTF">2011-06-21T18:30:55Z</dcterms:created>
  <dcterms:modified xsi:type="dcterms:W3CDTF">2024-02-15T17:24:00Z</dcterms:modified>
</cp:coreProperties>
</file>